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bookViews>
    <workbookView xWindow="0" yWindow="0" windowWidth="20480" windowHeight="808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I28" i="1"/>
  <c r="H28" i="1"/>
  <c r="E28" i="1"/>
  <c r="D28" i="1"/>
  <c r="K27" i="1"/>
  <c r="M27" i="1" s="1"/>
  <c r="J27" i="1"/>
  <c r="J22" i="1" s="1"/>
  <c r="G27" i="1"/>
  <c r="I27" i="1" s="1"/>
  <c r="F27" i="1"/>
  <c r="F22" i="1" s="1"/>
  <c r="C27" i="1"/>
  <c r="E27" i="1" s="1"/>
  <c r="B27" i="1"/>
  <c r="B22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L23" i="1"/>
  <c r="K23" i="1"/>
  <c r="J23" i="1"/>
  <c r="I23" i="1"/>
  <c r="H23" i="1"/>
  <c r="G23" i="1"/>
  <c r="F23" i="1"/>
  <c r="E23" i="1"/>
  <c r="D23" i="1"/>
  <c r="C23" i="1"/>
  <c r="B23" i="1"/>
  <c r="M21" i="1"/>
  <c r="L21" i="1"/>
  <c r="I21" i="1"/>
  <c r="H21" i="1"/>
  <c r="E21" i="1"/>
  <c r="D21" i="1"/>
  <c r="K20" i="1"/>
  <c r="M20" i="1" s="1"/>
  <c r="J20" i="1"/>
  <c r="J8" i="1" s="1"/>
  <c r="J44" i="1" s="1"/>
  <c r="J45" i="1" s="1"/>
  <c r="G20" i="1"/>
  <c r="I20" i="1" s="1"/>
  <c r="F20" i="1"/>
  <c r="F8" i="1" s="1"/>
  <c r="C20" i="1"/>
  <c r="E20" i="1" s="1"/>
  <c r="B20" i="1"/>
  <c r="B8" i="1" s="1"/>
  <c r="B44" i="1" s="1"/>
  <c r="B45" i="1" s="1"/>
  <c r="M19" i="1"/>
  <c r="L19" i="1"/>
  <c r="I19" i="1"/>
  <c r="H19" i="1"/>
  <c r="E19" i="1"/>
  <c r="D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K9" i="1"/>
  <c r="J9" i="1"/>
  <c r="I9" i="1"/>
  <c r="H9" i="1"/>
  <c r="G9" i="1"/>
  <c r="F9" i="1"/>
  <c r="E9" i="1"/>
  <c r="D9" i="1"/>
  <c r="C9" i="1"/>
  <c r="B9" i="1"/>
  <c r="F44" i="1" l="1"/>
  <c r="F45" i="1" s="1"/>
  <c r="D27" i="1"/>
  <c r="H27" i="1"/>
  <c r="L27" i="1"/>
  <c r="D20" i="1"/>
  <c r="H20" i="1"/>
  <c r="L20" i="1"/>
  <c r="C8" i="1"/>
  <c r="G8" i="1"/>
  <c r="K8" i="1"/>
  <c r="C22" i="1"/>
  <c r="G22" i="1"/>
  <c r="K22" i="1"/>
  <c r="E8" i="1" l="1"/>
  <c r="C44" i="1"/>
  <c r="D8" i="1"/>
  <c r="H22" i="1"/>
  <c r="I22" i="1"/>
  <c r="E22" i="1"/>
  <c r="D22" i="1"/>
  <c r="M8" i="1"/>
  <c r="K44" i="1"/>
  <c r="L8" i="1"/>
  <c r="M22" i="1"/>
  <c r="L22" i="1"/>
  <c r="G44" i="1"/>
  <c r="I8" i="1"/>
  <c r="H8" i="1"/>
  <c r="E44" i="1" l="1"/>
  <c r="C45" i="1"/>
  <c r="D44" i="1"/>
  <c r="I44" i="1"/>
  <c r="H44" i="1"/>
  <c r="G45" i="1"/>
  <c r="M44" i="1"/>
  <c r="K45" i="1"/>
  <c r="L44" i="1"/>
  <c r="M45" i="1" l="1"/>
  <c r="L45" i="1"/>
  <c r="I45" i="1"/>
  <c r="H45" i="1"/>
  <c r="E45" i="1"/>
  <c r="D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<sst xmlns="http://schemas.openxmlformats.org/spreadsheetml/2006/main" count="55" uniqueCount="54">
  <si>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</si>
  <si>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</si>
  <si>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</si>
  <si>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</si>
  <si>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</si>
  <si>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</si>
  <si>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</si>
  <si>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</si>
  <si>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</si>
  <si>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</si>
  <si>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</si>
  <si>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</si>
  <si>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</si>
  <si>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</si>
  <si>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</si>
  <si>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</si>
  <si>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</si>
  <si>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</si>
  <si>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</si>
  <si>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</si>
  <si>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</si>
  <si>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</si>
  <si>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</si>
  <si>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</si>
  <si>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</si>
  <si>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</si>
  <si>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</si>
  <si>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</si>
  <si>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</si>
  <si>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</si>
  <si>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</si>
  <si>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</si>
  <si>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</si>
  <si>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</si>
  <si>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</si>
  <si>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</si>
  <si>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</si>
  <si>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</si>
  <si>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</si>
  <si>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</si>
  <si>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</si>
  <si>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</si>
  <si>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</si>
  <si>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</si>
  <si>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</si>
  <si>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</si>
  <si>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</si>
  <si>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</si>
  <si>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</si>
  <si>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</si>
  <si>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1 - 30 APRIL EXPORT FIGURES</t>
  </si>
  <si>
    <t>1 - 30 APRIL</t>
  </si>
  <si>
    <t>1st JANUARY  -  30th APRIL</t>
  </si>
  <si>
    <t>For January-April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</si>
</sst>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9" fillId="40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9" fillId="42" borderId="9" xfId="1" applyNumberFormat="1" applyFont="1" applyFill="1" applyBorder="1" applyAlignment="1">
      <alignment horizontal="center"/>
    </xf>
    <xf numFmtId="3" fontId="48" fillId="42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2" sqref="A52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7" t="s">
        <v>50</v>
      </c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51</v>
      </c>
      <c r="C6" s="33"/>
      <c r="D6" s="33"/>
      <c r="E6" s="33"/>
      <c r="F6" s="33" t="s">
        <v>52</v>
      </c>
      <c r="G6" s="33"/>
      <c r="H6" s="33"/>
      <c r="I6" s="33"/>
      <c r="J6" s="33" t="s">
        <v>41</v>
      </c>
      <c r="K6" s="33"/>
      <c r="L6" s="33"/>
      <c r="M6" s="33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f>B9+B18+B20</f>
        <v>1783130.9273600001</v>
      </c>
      <c r="C8" s="8">
        <f>C9+C18+C20</f>
        <v>1888997.2415300002</v>
      </c>
      <c r="D8" s="10">
        <f t="shared" ref="D8:D48" si="0">(C8-B8)/B8*100</f>
        <v>5.9371026852604505</v>
      </c>
      <c r="E8" s="10">
        <f>C8/C$48*100</f>
        <v>12.368049678497259</v>
      </c>
      <c r="F8" s="8">
        <f>F9+F18+F20</f>
        <v>7507665.2878799988</v>
      </c>
      <c r="G8" s="8">
        <f>G9+G18+G20</f>
        <v>7583715.104460001</v>
      </c>
      <c r="H8" s="10">
        <f t="shared" ref="H8:H48" si="1">(G8-F8)/F8*100</f>
        <v>1.0129622680805075</v>
      </c>
      <c r="I8" s="10">
        <f>G8/G$48*100</f>
        <v>12.683439820423128</v>
      </c>
      <c r="J8" s="8">
        <f>J9+J18+J20</f>
        <v>21934056.375370003</v>
      </c>
      <c r="K8" s="8">
        <f>K9+K18+K20</f>
        <v>22703261.564090002</v>
      </c>
      <c r="L8" s="10">
        <f t="shared" ref="L8:L48" si="2">(K8-J8)/J8*100</f>
        <v>3.5068989317623354</v>
      </c>
      <c r="M8" s="10">
        <f>K8/K$48*100</f>
        <v>12.680285431888748</v>
      </c>
    </row>
    <row r="9" spans="1:13" ht="15.5" x14ac:dyDescent="0.35">
      <c r="A9" s="9" t="s">
        <v>30</v>
      </c>
      <c r="B9" s="8">
        <f>B10+B11+B12+B13+B14+B15+B16+B17</f>
        <v>1157047.80703</v>
      </c>
      <c r="C9" s="8">
        <f>C10+C11+C12+C13+C14+C15+C16+C17</f>
        <v>1193829.7839300002</v>
      </c>
      <c r="D9" s="10">
        <f t="shared" si="0"/>
        <v>3.178950487310888</v>
      </c>
      <c r="E9" s="10">
        <f t="shared" ref="E9:E48" si="3">C9/C$48*100</f>
        <v>7.8164995430891393</v>
      </c>
      <c r="F9" s="8">
        <f>F10+F11+F12+F13+F14+F15+F16+F17</f>
        <v>5040432.8680099985</v>
      </c>
      <c r="G9" s="8">
        <f>G10+G11+G12+G13+G14+G15+G16+G17</f>
        <v>4942306.5983700007</v>
      </c>
      <c r="H9" s="10">
        <f t="shared" si="1"/>
        <v>-1.9467825920819921</v>
      </c>
      <c r="I9" s="10">
        <f t="shared" ref="I9:I48" si="4">G9/G$48*100</f>
        <v>8.2657968358595895</v>
      </c>
      <c r="J9" s="8">
        <f>J10+J11+J12+J13+J14+J15+J16+J17</f>
        <v>14853889.013240002</v>
      </c>
      <c r="K9" s="8">
        <f>K10+K11+K12+K13+K14+K15+K16+K17</f>
        <v>15003655.642380001</v>
      </c>
      <c r="L9" s="10">
        <f t="shared" si="2"/>
        <v>1.0082654381388239</v>
      </c>
      <c r="M9" s="10">
        <f t="shared" ref="M9:M48" si="5">K9/K$48*100</f>
        <v>8.3798812575928761</v>
      </c>
    </row>
    <row r="10" spans="1:13" ht="14" x14ac:dyDescent="0.3">
      <c r="A10" s="11" t="s">
        <v>6</v>
      </c>
      <c r="B10" s="12">
        <v>534035.62387000001</v>
      </c>
      <c r="C10" s="12">
        <v>605870.69813999999</v>
      </c>
      <c r="D10" s="13">
        <f t="shared" si="0"/>
        <v>13.451363740387242</v>
      </c>
      <c r="E10" s="13">
        <f t="shared" si="3"/>
        <v>3.9668871550452871</v>
      </c>
      <c r="F10" s="12">
        <v>2215907.1816199999</v>
      </c>
      <c r="G10" s="12">
        <v>2319802.9368799999</v>
      </c>
      <c r="H10" s="13">
        <f t="shared" si="1"/>
        <v>4.6886329951800674</v>
      </c>
      <c r="I10" s="13">
        <f t="shared" si="4"/>
        <v>3.8797713969838514</v>
      </c>
      <c r="J10" s="12">
        <v>6359182.5645199995</v>
      </c>
      <c r="K10" s="12">
        <v>6783860.4178099995</v>
      </c>
      <c r="L10" s="13">
        <f t="shared" si="2"/>
        <v>6.6781830680474465</v>
      </c>
      <c r="M10" s="13">
        <f t="shared" si="5"/>
        <v>3.7889395840808913</v>
      </c>
    </row>
    <row r="11" spans="1:13" ht="14" x14ac:dyDescent="0.3">
      <c r="A11" s="11" t="s">
        <v>5</v>
      </c>
      <c r="B11" s="12">
        <v>149357.76658</v>
      </c>
      <c r="C11" s="12">
        <v>113553.19069</v>
      </c>
      <c r="D11" s="13">
        <f t="shared" si="0"/>
        <v>-23.972356248928044</v>
      </c>
      <c r="E11" s="13">
        <f t="shared" si="3"/>
        <v>0.74347991237312139</v>
      </c>
      <c r="F11" s="12">
        <v>793744.03183999995</v>
      </c>
      <c r="G11" s="12">
        <v>622556.08580999996</v>
      </c>
      <c r="H11" s="13">
        <f t="shared" si="1"/>
        <v>-21.567147488739472</v>
      </c>
      <c r="I11" s="13">
        <f t="shared" si="4"/>
        <v>1.0411984812780697</v>
      </c>
      <c r="J11" s="12">
        <v>2389546.88533</v>
      </c>
      <c r="K11" s="12">
        <v>2154650.3185399999</v>
      </c>
      <c r="L11" s="13">
        <f t="shared" si="2"/>
        <v>-9.8301719138505419</v>
      </c>
      <c r="M11" s="13">
        <f t="shared" si="5"/>
        <v>1.2034209696201561</v>
      </c>
    </row>
    <row r="12" spans="1:13" ht="14" x14ac:dyDescent="0.3">
      <c r="A12" s="11" t="s">
        <v>3</v>
      </c>
      <c r="B12" s="12">
        <v>128537.29485999999</v>
      </c>
      <c r="C12" s="12">
        <v>125656.20443</v>
      </c>
      <c r="D12" s="13">
        <f t="shared" si="0"/>
        <v>-2.2414431804699304</v>
      </c>
      <c r="E12" s="13">
        <f t="shared" si="3"/>
        <v>0.82272337123313144</v>
      </c>
      <c r="F12" s="12">
        <v>507234.67297999997</v>
      </c>
      <c r="G12" s="12">
        <v>501540.37134000001</v>
      </c>
      <c r="H12" s="13">
        <f t="shared" si="1"/>
        <v>-1.1226167971810723</v>
      </c>
      <c r="I12" s="13">
        <f t="shared" si="4"/>
        <v>0.83880486407809396</v>
      </c>
      <c r="J12" s="12">
        <v>1493049.2404199999</v>
      </c>
      <c r="K12" s="12">
        <v>1558801.00878</v>
      </c>
      <c r="L12" s="13">
        <f t="shared" si="2"/>
        <v>4.403857996103592</v>
      </c>
      <c r="M12" s="13">
        <f t="shared" si="5"/>
        <v>0.8706256441193756</v>
      </c>
    </row>
    <row r="13" spans="1:13" ht="14" x14ac:dyDescent="0.3">
      <c r="A13" s="11" t="s">
        <v>4</v>
      </c>
      <c r="B13" s="12">
        <v>103051.37514</v>
      </c>
      <c r="C13" s="12">
        <v>118147.75103</v>
      </c>
      <c r="D13" s="13">
        <f t="shared" si="0"/>
        <v>14.649368695459794</v>
      </c>
      <c r="E13" s="13">
        <f t="shared" si="3"/>
        <v>0.77356240761803075</v>
      </c>
      <c r="F13" s="12">
        <v>433730.39185999997</v>
      </c>
      <c r="G13" s="12">
        <v>463722.31510000001</v>
      </c>
      <c r="H13" s="13">
        <f t="shared" si="1"/>
        <v>6.9148770302637361</v>
      </c>
      <c r="I13" s="13">
        <f t="shared" si="4"/>
        <v>0.77555577918521257</v>
      </c>
      <c r="J13" s="12">
        <v>1315220.15885</v>
      </c>
      <c r="K13" s="12">
        <v>1417462.92026</v>
      </c>
      <c r="L13" s="13">
        <f t="shared" si="2"/>
        <v>7.7738134351133192</v>
      </c>
      <c r="M13" s="13">
        <f t="shared" si="5"/>
        <v>0.79168512274222191</v>
      </c>
    </row>
    <row r="14" spans="1:13" ht="14" x14ac:dyDescent="0.3">
      <c r="A14" s="11" t="s">
        <v>1</v>
      </c>
      <c r="B14" s="12">
        <v>147757.61514000001</v>
      </c>
      <c r="C14" s="12">
        <v>136439.73095</v>
      </c>
      <c r="D14" s="13">
        <f t="shared" si="0"/>
        <v>-7.6597637145647903</v>
      </c>
      <c r="E14" s="13">
        <f t="shared" si="3"/>
        <v>0.89332759911476023</v>
      </c>
      <c r="F14" s="12">
        <v>558695.61869000003</v>
      </c>
      <c r="G14" s="12">
        <v>570178.08487999998</v>
      </c>
      <c r="H14" s="13">
        <f t="shared" si="1"/>
        <v>2.0552275346141835</v>
      </c>
      <c r="I14" s="13">
        <f t="shared" si="4"/>
        <v>0.95359851034574594</v>
      </c>
      <c r="J14" s="12">
        <v>1812535.73997</v>
      </c>
      <c r="K14" s="12">
        <v>1645153.7058999999</v>
      </c>
      <c r="L14" s="13">
        <f t="shared" si="2"/>
        <v>-9.2346887500695818</v>
      </c>
      <c r="M14" s="13">
        <f t="shared" si="5"/>
        <v>0.91885557990212552</v>
      </c>
    </row>
    <row r="15" spans="1:13" ht="14" x14ac:dyDescent="0.3">
      <c r="A15" s="11" t="s">
        <v>2</v>
      </c>
      <c r="B15" s="12">
        <v>28798.931809999998</v>
      </c>
      <c r="C15" s="12">
        <v>24139.114580000001</v>
      </c>
      <c r="D15" s="13">
        <f t="shared" si="0"/>
        <v>-16.180521071902902</v>
      </c>
      <c r="E15" s="13">
        <f t="shared" si="3"/>
        <v>0.15804881116637462</v>
      </c>
      <c r="F15" s="12">
        <v>197519.69076</v>
      </c>
      <c r="G15" s="12">
        <v>114896.66265</v>
      </c>
      <c r="H15" s="13">
        <f t="shared" si="1"/>
        <v>-41.830274132209261</v>
      </c>
      <c r="I15" s="13">
        <f t="shared" si="4"/>
        <v>0.1921597642073474</v>
      </c>
      <c r="J15" s="12">
        <v>407114.70104999997</v>
      </c>
      <c r="K15" s="12">
        <v>316853.80651999998</v>
      </c>
      <c r="L15" s="13">
        <f t="shared" si="2"/>
        <v>-22.170875750054176</v>
      </c>
      <c r="M15" s="13">
        <f t="shared" si="5"/>
        <v>0.17697002236934295</v>
      </c>
    </row>
    <row r="16" spans="1:13" ht="14" x14ac:dyDescent="0.3">
      <c r="A16" s="11" t="s">
        <v>7</v>
      </c>
      <c r="B16" s="12">
        <v>53878.586889999999</v>
      </c>
      <c r="C16" s="12">
        <v>60277.450449999997</v>
      </c>
      <c r="D16" s="13">
        <f t="shared" si="0"/>
        <v>11.876450236276785</v>
      </c>
      <c r="E16" s="13">
        <f t="shared" si="3"/>
        <v>0.39466150890454704</v>
      </c>
      <c r="F16" s="12">
        <v>280083.63416999998</v>
      </c>
      <c r="G16" s="12">
        <v>298567.37881999998</v>
      </c>
      <c r="H16" s="13">
        <f t="shared" si="1"/>
        <v>6.5993661874513831</v>
      </c>
      <c r="I16" s="13">
        <f t="shared" si="4"/>
        <v>0.49934119747956812</v>
      </c>
      <c r="J16" s="12">
        <v>979617.11999000004</v>
      </c>
      <c r="K16" s="12">
        <v>1030045.74175</v>
      </c>
      <c r="L16" s="13">
        <f t="shared" si="2"/>
        <v>5.1477889402866692</v>
      </c>
      <c r="M16" s="13">
        <f t="shared" si="5"/>
        <v>0.57530386003880274</v>
      </c>
    </row>
    <row r="17" spans="1:13" ht="14" x14ac:dyDescent="0.3">
      <c r="A17" s="11" t="s">
        <v>8</v>
      </c>
      <c r="B17" s="12">
        <v>11630.61274</v>
      </c>
      <c r="C17" s="12">
        <v>9745.6436599999997</v>
      </c>
      <c r="D17" s="13">
        <f t="shared" si="0"/>
        <v>-16.206962798419173</v>
      </c>
      <c r="E17" s="13">
        <f t="shared" si="3"/>
        <v>6.380877763388601E-2</v>
      </c>
      <c r="F17" s="12">
        <v>53517.646090000002</v>
      </c>
      <c r="G17" s="12">
        <v>51042.762889999998</v>
      </c>
      <c r="H17" s="13">
        <f t="shared" si="1"/>
        <v>-4.6244246165797751</v>
      </c>
      <c r="I17" s="13">
        <f t="shared" si="4"/>
        <v>8.536684230169797E-2</v>
      </c>
      <c r="J17" s="12">
        <v>97622.603109999996</v>
      </c>
      <c r="K17" s="12">
        <v>96827.722819999995</v>
      </c>
      <c r="L17" s="13">
        <f t="shared" si="2"/>
        <v>-0.81423795788803044</v>
      </c>
      <c r="M17" s="13">
        <f t="shared" si="5"/>
        <v>5.4080474719959949E-2</v>
      </c>
    </row>
    <row r="18" spans="1:13" ht="15.5" x14ac:dyDescent="0.35">
      <c r="A18" s="9" t="s">
        <v>31</v>
      </c>
      <c r="B18" s="8">
        <f>B19</f>
        <v>213739.28440999999</v>
      </c>
      <c r="C18" s="8">
        <f>C19</f>
        <v>217988.61903</v>
      </c>
      <c r="D18" s="10">
        <f t="shared" si="0"/>
        <v>1.9880924705674743</v>
      </c>
      <c r="E18" s="10">
        <f t="shared" si="3"/>
        <v>1.4272620468870256</v>
      </c>
      <c r="F18" s="8">
        <f>F19</f>
        <v>828944.81990999996</v>
      </c>
      <c r="G18" s="8">
        <f>G19</f>
        <v>887521.99402999994</v>
      </c>
      <c r="H18" s="10">
        <f t="shared" si="1"/>
        <v>7.0664744761128748</v>
      </c>
      <c r="I18" s="10">
        <f t="shared" si="4"/>
        <v>1.4843426533733142</v>
      </c>
      <c r="J18" s="8">
        <f>J19</f>
        <v>2399014.51719</v>
      </c>
      <c r="K18" s="8">
        <f>K19</f>
        <v>2569194.5941300001</v>
      </c>
      <c r="L18" s="10">
        <f t="shared" si="2"/>
        <v>7.0937493591883065</v>
      </c>
      <c r="M18" s="10">
        <f t="shared" si="5"/>
        <v>1.434953330016826</v>
      </c>
    </row>
    <row r="19" spans="1:13" ht="14" x14ac:dyDescent="0.3">
      <c r="A19" s="11" t="s">
        <v>9</v>
      </c>
      <c r="B19" s="12">
        <v>213739.28440999999</v>
      </c>
      <c r="C19" s="12">
        <v>217988.61903</v>
      </c>
      <c r="D19" s="13">
        <f t="shared" si="0"/>
        <v>1.9880924705674743</v>
      </c>
      <c r="E19" s="13">
        <f t="shared" si="3"/>
        <v>1.4272620468870256</v>
      </c>
      <c r="F19" s="12">
        <v>828944.81990999996</v>
      </c>
      <c r="G19" s="12">
        <v>887521.99402999994</v>
      </c>
      <c r="H19" s="13">
        <f t="shared" si="1"/>
        <v>7.0664744761128748</v>
      </c>
      <c r="I19" s="13">
        <f t="shared" si="4"/>
        <v>1.4843426533733142</v>
      </c>
      <c r="J19" s="12">
        <v>2399014.51719</v>
      </c>
      <c r="K19" s="12">
        <v>2569194.5941300001</v>
      </c>
      <c r="L19" s="13">
        <f t="shared" si="2"/>
        <v>7.0937493591883065</v>
      </c>
      <c r="M19" s="13">
        <f t="shared" si="5"/>
        <v>1.434953330016826</v>
      </c>
    </row>
    <row r="20" spans="1:13" ht="15.5" x14ac:dyDescent="0.35">
      <c r="A20" s="9" t="s">
        <v>32</v>
      </c>
      <c r="B20" s="8">
        <f>B21</f>
        <v>412343.83591999998</v>
      </c>
      <c r="C20" s="8">
        <f>C21</f>
        <v>477178.83857000002</v>
      </c>
      <c r="D20" s="10">
        <f t="shared" si="0"/>
        <v>15.723529007131528</v>
      </c>
      <c r="E20" s="10">
        <f t="shared" si="3"/>
        <v>3.1242880885210944</v>
      </c>
      <c r="F20" s="8">
        <f>F21</f>
        <v>1638287.59996</v>
      </c>
      <c r="G20" s="8">
        <f>G21</f>
        <v>1753886.5120600001</v>
      </c>
      <c r="H20" s="10">
        <f t="shared" si="1"/>
        <v>7.0560817345393145</v>
      </c>
      <c r="I20" s="10">
        <f t="shared" si="4"/>
        <v>2.9333003311902255</v>
      </c>
      <c r="J20" s="8">
        <f>J21</f>
        <v>4681152.8449400002</v>
      </c>
      <c r="K20" s="8">
        <f>K21</f>
        <v>5130411.3275800003</v>
      </c>
      <c r="L20" s="10">
        <f t="shared" si="2"/>
        <v>9.5971761128376123</v>
      </c>
      <c r="M20" s="10">
        <f t="shared" si="5"/>
        <v>2.8654508442790454</v>
      </c>
    </row>
    <row r="21" spans="1:13" ht="14" x14ac:dyDescent="0.3">
      <c r="A21" s="11" t="s">
        <v>10</v>
      </c>
      <c r="B21" s="12">
        <v>412343.83591999998</v>
      </c>
      <c r="C21" s="12">
        <v>477178.83857000002</v>
      </c>
      <c r="D21" s="13">
        <f t="shared" si="0"/>
        <v>15.723529007131528</v>
      </c>
      <c r="E21" s="13">
        <f t="shared" si="3"/>
        <v>3.1242880885210944</v>
      </c>
      <c r="F21" s="12">
        <v>1638287.59996</v>
      </c>
      <c r="G21" s="12">
        <v>1753886.5120600001</v>
      </c>
      <c r="H21" s="13">
        <f t="shared" si="1"/>
        <v>7.0560817345393145</v>
      </c>
      <c r="I21" s="13">
        <f t="shared" si="4"/>
        <v>2.9333003311902255</v>
      </c>
      <c r="J21" s="12">
        <v>4681152.8449400002</v>
      </c>
      <c r="K21" s="12">
        <v>5130411.3275800003</v>
      </c>
      <c r="L21" s="13">
        <f t="shared" si="2"/>
        <v>9.5971761128376123</v>
      </c>
      <c r="M21" s="13">
        <f t="shared" si="5"/>
        <v>2.8654508442790454</v>
      </c>
    </row>
    <row r="22" spans="1:13" ht="16.5" x14ac:dyDescent="0.35">
      <c r="A22" s="19" t="s">
        <v>33</v>
      </c>
      <c r="B22" s="8">
        <f>B23+B27+B29</f>
        <v>11355166.698690001</v>
      </c>
      <c r="C22" s="8">
        <f>C23+C27+C29</f>
        <v>11791348.387599997</v>
      </c>
      <c r="D22" s="10">
        <f t="shared" si="0"/>
        <v>3.841261872098424</v>
      </c>
      <c r="E22" s="10">
        <f t="shared" si="3"/>
        <v>77.202856324017148</v>
      </c>
      <c r="F22" s="8">
        <f>F23+F27+F29</f>
        <v>44635352.111949995</v>
      </c>
      <c r="G22" s="8">
        <f>G23+G27+G29</f>
        <v>46085037.294719994</v>
      </c>
      <c r="H22" s="10">
        <f t="shared" si="1"/>
        <v>3.2478408126680423</v>
      </c>
      <c r="I22" s="10">
        <f t="shared" si="4"/>
        <v>77.07525785162747</v>
      </c>
      <c r="J22" s="8">
        <f>J23+J27+J29</f>
        <v>127131585.28299999</v>
      </c>
      <c r="K22" s="8">
        <f>K23+K27+K29</f>
        <v>137684780.06085998</v>
      </c>
      <c r="L22" s="10">
        <f t="shared" si="2"/>
        <v>8.3010014815501219</v>
      </c>
      <c r="M22" s="10">
        <f t="shared" si="5"/>
        <v>76.900065916520575</v>
      </c>
    </row>
    <row r="23" spans="1:13" ht="15.5" x14ac:dyDescent="0.35">
      <c r="A23" s="9" t="s">
        <v>34</v>
      </c>
      <c r="B23" s="8">
        <f>B24+B25+B26</f>
        <v>1046594.84204</v>
      </c>
      <c r="C23" s="8">
        <f>C24+C25+C26</f>
        <v>1063872.0651100001</v>
      </c>
      <c r="D23" s="10">
        <f>(C23-B23)/B23*100</f>
        <v>1.6508033840797149</v>
      </c>
      <c r="E23" s="10">
        <f t="shared" si="3"/>
        <v>6.9656123701845987</v>
      </c>
      <c r="F23" s="8">
        <f>F24+F25+F26</f>
        <v>4227687.3912599999</v>
      </c>
      <c r="G23" s="8">
        <f>G24+G25+G26</f>
        <v>4124465.7403000002</v>
      </c>
      <c r="H23" s="10">
        <f t="shared" si="1"/>
        <v>-2.441562996672658</v>
      </c>
      <c r="I23" s="10">
        <f t="shared" si="4"/>
        <v>6.8979929082155165</v>
      </c>
      <c r="J23" s="8">
        <f>J24+J25+J26</f>
        <v>12199036.499770001</v>
      </c>
      <c r="K23" s="8">
        <f>K24+K25+K26</f>
        <v>12304262.184319999</v>
      </c>
      <c r="L23" s="10">
        <f t="shared" si="2"/>
        <v>0.8625737331959159</v>
      </c>
      <c r="M23" s="10">
        <f t="shared" si="5"/>
        <v>6.8722089152491437</v>
      </c>
    </row>
    <row r="24" spans="1:13" ht="14" x14ac:dyDescent="0.3">
      <c r="A24" s="11" t="s">
        <v>11</v>
      </c>
      <c r="B24" s="12">
        <v>706266.24419</v>
      </c>
      <c r="C24" s="12">
        <v>691777.29154000001</v>
      </c>
      <c r="D24" s="13">
        <f t="shared" si="0"/>
        <v>-2.0514859331295137</v>
      </c>
      <c r="E24" s="13">
        <f t="shared" si="3"/>
        <v>4.5293533098508343</v>
      </c>
      <c r="F24" s="12">
        <v>2891029.02324</v>
      </c>
      <c r="G24" s="12">
        <v>2735080.7932600002</v>
      </c>
      <c r="H24" s="13">
        <f t="shared" si="1"/>
        <v>-5.3942118438239461</v>
      </c>
      <c r="I24" s="13">
        <f t="shared" si="4"/>
        <v>4.5743058866896193</v>
      </c>
      <c r="J24" s="12">
        <v>8326808.0170600004</v>
      </c>
      <c r="K24" s="12">
        <v>8302107.33665</v>
      </c>
      <c r="L24" s="13">
        <f t="shared" si="2"/>
        <v>-0.29664044564728326</v>
      </c>
      <c r="M24" s="13">
        <f t="shared" si="5"/>
        <v>4.6369148510983678</v>
      </c>
    </row>
    <row r="25" spans="1:13" ht="14" x14ac:dyDescent="0.3">
      <c r="A25" s="11" t="s">
        <v>12</v>
      </c>
      <c r="B25" s="12">
        <v>149690.21275999999</v>
      </c>
      <c r="C25" s="12">
        <v>141964.11048</v>
      </c>
      <c r="D25" s="13">
        <f t="shared" si="0"/>
        <v>-5.1613944142008394</v>
      </c>
      <c r="E25" s="13">
        <f t="shared" si="3"/>
        <v>0.92949800686748552</v>
      </c>
      <c r="F25" s="12">
        <v>592125.87317000004</v>
      </c>
      <c r="G25" s="12">
        <v>581786.78969000001</v>
      </c>
      <c r="H25" s="13">
        <f t="shared" si="1"/>
        <v>-1.7460955429373153</v>
      </c>
      <c r="I25" s="13">
        <f t="shared" si="4"/>
        <v>0.9730135736521327</v>
      </c>
      <c r="J25" s="12">
        <v>1629838.45362</v>
      </c>
      <c r="K25" s="12">
        <v>1673328.64316</v>
      </c>
      <c r="L25" s="13">
        <f t="shared" si="2"/>
        <v>2.6683742455213757</v>
      </c>
      <c r="M25" s="13">
        <f t="shared" si="5"/>
        <v>0.9345919200519236</v>
      </c>
    </row>
    <row r="26" spans="1:13" ht="14" x14ac:dyDescent="0.3">
      <c r="A26" s="11" t="s">
        <v>13</v>
      </c>
      <c r="B26" s="12">
        <v>190638.38509</v>
      </c>
      <c r="C26" s="12">
        <v>230130.66308999999</v>
      </c>
      <c r="D26" s="13">
        <f t="shared" si="0"/>
        <v>20.715805991199392</v>
      </c>
      <c r="E26" s="13">
        <f t="shared" si="3"/>
        <v>1.5067610534662776</v>
      </c>
      <c r="F26" s="12">
        <v>744532.49485000002</v>
      </c>
      <c r="G26" s="12">
        <v>807598.15734999999</v>
      </c>
      <c r="H26" s="13">
        <f t="shared" si="1"/>
        <v>8.4705050399050386</v>
      </c>
      <c r="I26" s="13">
        <f t="shared" si="4"/>
        <v>1.3506734478737643</v>
      </c>
      <c r="J26" s="12">
        <v>2242390.0290899999</v>
      </c>
      <c r="K26" s="12">
        <v>2328826.2045100001</v>
      </c>
      <c r="L26" s="13">
        <f t="shared" si="2"/>
        <v>3.854645012628668</v>
      </c>
      <c r="M26" s="13">
        <f t="shared" si="5"/>
        <v>1.300702144098852</v>
      </c>
    </row>
    <row r="27" spans="1:13" ht="15.5" x14ac:dyDescent="0.35">
      <c r="A27" s="9" t="s">
        <v>35</v>
      </c>
      <c r="B27" s="8">
        <f>B28</f>
        <v>1348072.8003799999</v>
      </c>
      <c r="C27" s="8">
        <f>C28</f>
        <v>1766008.3533000001</v>
      </c>
      <c r="D27" s="10">
        <f t="shared" si="0"/>
        <v>31.002446811640354</v>
      </c>
      <c r="E27" s="10">
        <f t="shared" si="3"/>
        <v>11.562790334497508</v>
      </c>
      <c r="F27" s="8">
        <f>F28</f>
        <v>5517807.6770000001</v>
      </c>
      <c r="G27" s="8">
        <f>G28</f>
        <v>6751626.67619</v>
      </c>
      <c r="H27" s="10">
        <f t="shared" si="1"/>
        <v>22.360674228153236</v>
      </c>
      <c r="I27" s="10">
        <f t="shared" si="4"/>
        <v>11.29180743974122</v>
      </c>
      <c r="J27" s="8">
        <f>J28</f>
        <v>16251646.439470001</v>
      </c>
      <c r="K27" s="8">
        <f>K28</f>
        <v>18588942.589230001</v>
      </c>
      <c r="L27" s="10">
        <f t="shared" si="2"/>
        <v>14.381903756430875</v>
      </c>
      <c r="M27" s="10">
        <f t="shared" si="5"/>
        <v>10.382345164064862</v>
      </c>
    </row>
    <row r="28" spans="1:13" ht="14" x14ac:dyDescent="0.3">
      <c r="A28" s="11" t="s">
        <v>14</v>
      </c>
      <c r="B28" s="12">
        <v>1348072.8003799999</v>
      </c>
      <c r="C28" s="12">
        <v>1766008.3533000001</v>
      </c>
      <c r="D28" s="13">
        <f t="shared" si="0"/>
        <v>31.002446811640354</v>
      </c>
      <c r="E28" s="13">
        <f t="shared" si="3"/>
        <v>11.562790334497508</v>
      </c>
      <c r="F28" s="12">
        <v>5517807.6770000001</v>
      </c>
      <c r="G28" s="12">
        <v>6751626.67619</v>
      </c>
      <c r="H28" s="13">
        <f t="shared" si="1"/>
        <v>22.360674228153236</v>
      </c>
      <c r="I28" s="13">
        <f t="shared" si="4"/>
        <v>11.29180743974122</v>
      </c>
      <c r="J28" s="12">
        <v>16251646.439470001</v>
      </c>
      <c r="K28" s="12">
        <v>18588942.589230001</v>
      </c>
      <c r="L28" s="13">
        <f t="shared" si="2"/>
        <v>14.381903756430875</v>
      </c>
      <c r="M28" s="13">
        <f t="shared" si="5"/>
        <v>10.382345164064862</v>
      </c>
    </row>
    <row r="29" spans="1:13" ht="15.5" x14ac:dyDescent="0.35">
      <c r="A29" s="9" t="s">
        <v>36</v>
      </c>
      <c r="B29" s="8">
        <f>B30+B31+B32+B33+B34+B35+B36+B37+B38+B39+B40+B41</f>
        <v>8960499.0562700015</v>
      </c>
      <c r="C29" s="8">
        <f>C30+C31+C32+C33+C34+C35+C36+C37+C38+C39+C40+C41</f>
        <v>8961467.9691899978</v>
      </c>
      <c r="D29" s="10">
        <f t="shared" si="0"/>
        <v>1.0813157993899024E-2</v>
      </c>
      <c r="E29" s="10">
        <f t="shared" si="3"/>
        <v>58.67445361933504</v>
      </c>
      <c r="F29" s="8">
        <f>F30+F31+F32+F33+F34+F35+F36+F37+F38+F39+F40+F41</f>
        <v>34889857.043689996</v>
      </c>
      <c r="G29" s="8">
        <f>G30+G31+G32+G33+G34+G35+G36+G37+G38+G39+G40+G41</f>
        <v>35208944.878229998</v>
      </c>
      <c r="H29" s="10">
        <f t="shared" si="1"/>
        <v>0.91455758658005348</v>
      </c>
      <c r="I29" s="10">
        <f t="shared" si="4"/>
        <v>58.885457503670743</v>
      </c>
      <c r="J29" s="8">
        <f>J30+J31+J32+J33+J34+J35+J36+J37+J38+J39+J40+J41</f>
        <v>98680902.343759999</v>
      </c>
      <c r="K29" s="8">
        <f>K30+K31+K32+K33+K34+K35+K36+K37+K38+K39+K40+K41</f>
        <v>106791575.28730999</v>
      </c>
      <c r="L29" s="10">
        <f t="shared" si="2"/>
        <v>8.2190907773583639</v>
      </c>
      <c r="M29" s="10">
        <f t="shared" si="5"/>
        <v>59.645511837206577</v>
      </c>
    </row>
    <row r="30" spans="1:13" ht="14" x14ac:dyDescent="0.3">
      <c r="A30" s="24" t="s">
        <v>15</v>
      </c>
      <c r="B30" s="12">
        <v>1464978.9456799999</v>
      </c>
      <c r="C30" s="12">
        <v>1508263.0010500001</v>
      </c>
      <c r="D30" s="13">
        <f t="shared" si="0"/>
        <v>2.9545854906405506</v>
      </c>
      <c r="E30" s="13">
        <f t="shared" si="3"/>
        <v>9.8752244392462281</v>
      </c>
      <c r="F30" s="12">
        <v>5976275.1747199995</v>
      </c>
      <c r="G30" s="12">
        <v>6018508.24486</v>
      </c>
      <c r="H30" s="13">
        <f t="shared" si="1"/>
        <v>0.70667880753966683</v>
      </c>
      <c r="I30" s="13">
        <f t="shared" si="4"/>
        <v>10.065698154656312</v>
      </c>
      <c r="J30" s="12">
        <v>17603980.480300002</v>
      </c>
      <c r="K30" s="12">
        <v>17673325.81642</v>
      </c>
      <c r="L30" s="13">
        <f t="shared" si="2"/>
        <v>0.3939185015434446</v>
      </c>
      <c r="M30" s="13">
        <f t="shared" si="5"/>
        <v>9.8709524730772493</v>
      </c>
    </row>
    <row r="31" spans="1:13" ht="14" x14ac:dyDescent="0.3">
      <c r="A31" s="11" t="s">
        <v>16</v>
      </c>
      <c r="B31" s="12">
        <v>2901991.04024</v>
      </c>
      <c r="C31" s="12">
        <v>2616596.7447199998</v>
      </c>
      <c r="D31" s="13">
        <f t="shared" si="0"/>
        <v>-9.8344306223770257</v>
      </c>
      <c r="E31" s="13">
        <f t="shared" si="3"/>
        <v>17.131945889491764</v>
      </c>
      <c r="F31" s="12">
        <v>11127548.049419999</v>
      </c>
      <c r="G31" s="12">
        <v>10372738.834650001</v>
      </c>
      <c r="H31" s="13">
        <f t="shared" si="1"/>
        <v>-6.783248307872654</v>
      </c>
      <c r="I31" s="13">
        <f t="shared" si="4"/>
        <v>17.347962966709719</v>
      </c>
      <c r="J31" s="12">
        <v>30361933.050280001</v>
      </c>
      <c r="K31" s="12">
        <v>30810291.60317</v>
      </c>
      <c r="L31" s="13">
        <f t="shared" si="2"/>
        <v>1.4767128039822359</v>
      </c>
      <c r="M31" s="13">
        <f t="shared" si="5"/>
        <v>17.208245197063178</v>
      </c>
    </row>
    <row r="32" spans="1:13" ht="14" x14ac:dyDescent="0.3">
      <c r="A32" s="11" t="s">
        <v>17</v>
      </c>
      <c r="B32" s="12">
        <v>42637.633880000001</v>
      </c>
      <c r="C32" s="12">
        <v>114409.18839</v>
      </c>
      <c r="D32" s="13">
        <f t="shared" si="0"/>
        <v>168.32912143294567</v>
      </c>
      <c r="E32" s="13">
        <f t="shared" si="3"/>
        <v>0.74908448491855528</v>
      </c>
      <c r="F32" s="12">
        <v>220630.86165000001</v>
      </c>
      <c r="G32" s="12">
        <v>381675.98483999999</v>
      </c>
      <c r="H32" s="13">
        <f t="shared" si="1"/>
        <v>72.993017380077831</v>
      </c>
      <c r="I32" s="13">
        <f t="shared" si="4"/>
        <v>0.63833679376640717</v>
      </c>
      <c r="J32" s="12">
        <v>1187798.4232099999</v>
      </c>
      <c r="K32" s="12">
        <v>1151565.8635100001</v>
      </c>
      <c r="L32" s="13">
        <f t="shared" si="2"/>
        <v>-3.0503963460468442</v>
      </c>
      <c r="M32" s="13">
        <f t="shared" si="5"/>
        <v>0.64317559843571881</v>
      </c>
    </row>
    <row r="33" spans="1:13" ht="14" x14ac:dyDescent="0.3">
      <c r="A33" s="11" t="s">
        <v>18</v>
      </c>
      <c r="B33" s="12">
        <v>948811.22777</v>
      </c>
      <c r="C33" s="12">
        <v>938410.37110999995</v>
      </c>
      <c r="D33" s="13">
        <f t="shared" si="0"/>
        <v>-1.0961987332765106</v>
      </c>
      <c r="E33" s="13">
        <f t="shared" si="3"/>
        <v>6.1441625395413277</v>
      </c>
      <c r="F33" s="12">
        <v>3623915.3049900001</v>
      </c>
      <c r="G33" s="12">
        <v>3618937.9749400001</v>
      </c>
      <c r="H33" s="13">
        <f t="shared" si="1"/>
        <v>-0.13734675430042159</v>
      </c>
      <c r="I33" s="13">
        <f t="shared" si="4"/>
        <v>6.0525192978308473</v>
      </c>
      <c r="J33" s="12">
        <v>11112494.31397</v>
      </c>
      <c r="K33" s="12">
        <v>11299298.052379999</v>
      </c>
      <c r="L33" s="13">
        <f t="shared" si="2"/>
        <v>1.6810243778947149</v>
      </c>
      <c r="M33" s="13">
        <f t="shared" si="5"/>
        <v>6.3109137019672943</v>
      </c>
    </row>
    <row r="34" spans="1:13" ht="14" x14ac:dyDescent="0.3">
      <c r="A34" s="11" t="s">
        <v>19</v>
      </c>
      <c r="B34" s="12">
        <v>602380.41044999997</v>
      </c>
      <c r="C34" s="12">
        <v>661867.09161999996</v>
      </c>
      <c r="D34" s="13">
        <f t="shared" si="0"/>
        <v>9.8752682089315105</v>
      </c>
      <c r="E34" s="13">
        <f t="shared" si="3"/>
        <v>4.3335188055057046</v>
      </c>
      <c r="F34" s="12">
        <v>2297135.2250700002</v>
      </c>
      <c r="G34" s="12">
        <v>2548377.4953200002</v>
      </c>
      <c r="H34" s="13">
        <f t="shared" si="1"/>
        <v>10.937199843877018</v>
      </c>
      <c r="I34" s="13">
        <f t="shared" si="4"/>
        <v>4.262052589845192</v>
      </c>
      <c r="J34" s="12">
        <v>6554706.4075699998</v>
      </c>
      <c r="K34" s="12">
        <v>7564886.2796599995</v>
      </c>
      <c r="L34" s="13">
        <f t="shared" si="2"/>
        <v>15.411519742872812</v>
      </c>
      <c r="M34" s="13">
        <f t="shared" si="5"/>
        <v>4.2251602050690931</v>
      </c>
    </row>
    <row r="35" spans="1:13" ht="14" x14ac:dyDescent="0.3">
      <c r="A35" s="11" t="s">
        <v>20</v>
      </c>
      <c r="B35" s="12">
        <v>698004.58819000004</v>
      </c>
      <c r="C35" s="12">
        <v>709657.15795999998</v>
      </c>
      <c r="D35" s="13">
        <f t="shared" si="0"/>
        <v>1.6694116295447703</v>
      </c>
      <c r="E35" s="13">
        <f t="shared" si="3"/>
        <v>4.6464202230604812</v>
      </c>
      <c r="F35" s="12">
        <v>2683395.4209699999</v>
      </c>
      <c r="G35" s="12">
        <v>2728359.7799900002</v>
      </c>
      <c r="H35" s="13">
        <f t="shared" si="1"/>
        <v>1.6756516266151527</v>
      </c>
      <c r="I35" s="13">
        <f t="shared" si="4"/>
        <v>4.563065278865075</v>
      </c>
      <c r="J35" s="12">
        <v>7368808.9714000002</v>
      </c>
      <c r="K35" s="12">
        <v>8128708.8432</v>
      </c>
      <c r="L35" s="13">
        <f t="shared" si="2"/>
        <v>10.312383924584578</v>
      </c>
      <c r="M35" s="13">
        <f t="shared" si="5"/>
        <v>4.5400678679370028</v>
      </c>
    </row>
    <row r="36" spans="1:13" ht="14" x14ac:dyDescent="0.3">
      <c r="A36" s="11" t="s">
        <v>21</v>
      </c>
      <c r="B36" s="12">
        <v>1122432.52899</v>
      </c>
      <c r="C36" s="12">
        <v>1239536.5082400001</v>
      </c>
      <c r="D36" s="13">
        <f t="shared" si="0"/>
        <v>10.433052876271674</v>
      </c>
      <c r="E36" s="13">
        <f t="shared" si="3"/>
        <v>8.1157604548994655</v>
      </c>
      <c r="F36" s="12">
        <v>4674627.0192</v>
      </c>
      <c r="G36" s="12">
        <v>4940943.9939799998</v>
      </c>
      <c r="H36" s="13">
        <f t="shared" si="1"/>
        <v>5.6970743053116655</v>
      </c>
      <c r="I36" s="13">
        <f t="shared" si="4"/>
        <v>8.2635179381766495</v>
      </c>
      <c r="J36" s="12">
        <v>12161191.10299</v>
      </c>
      <c r="K36" s="12">
        <v>15765542.262770001</v>
      </c>
      <c r="L36" s="13">
        <f t="shared" si="2"/>
        <v>29.638142590274903</v>
      </c>
      <c r="M36" s="13">
        <f t="shared" si="5"/>
        <v>8.8054121790426425</v>
      </c>
    </row>
    <row r="37" spans="1:13" ht="14" x14ac:dyDescent="0.3">
      <c r="A37" s="14" t="s">
        <v>22</v>
      </c>
      <c r="B37" s="12">
        <v>258397.52884000001</v>
      </c>
      <c r="C37" s="12">
        <v>311654.00571</v>
      </c>
      <c r="D37" s="13">
        <f t="shared" si="0"/>
        <v>20.610288770592867</v>
      </c>
      <c r="E37" s="13">
        <f t="shared" si="3"/>
        <v>2.0405282444996797</v>
      </c>
      <c r="F37" s="12">
        <v>972959.35889999999</v>
      </c>
      <c r="G37" s="12">
        <v>1146872.1880999999</v>
      </c>
      <c r="H37" s="13">
        <f t="shared" si="1"/>
        <v>17.874624218283977</v>
      </c>
      <c r="I37" s="13">
        <f t="shared" si="4"/>
        <v>1.9180947832453041</v>
      </c>
      <c r="J37" s="12">
        <v>2816090.89127</v>
      </c>
      <c r="K37" s="12">
        <v>3160583.6066700001</v>
      </c>
      <c r="L37" s="13">
        <f t="shared" si="2"/>
        <v>12.233011245053985</v>
      </c>
      <c r="M37" s="13">
        <f t="shared" si="5"/>
        <v>1.7652574785692641</v>
      </c>
    </row>
    <row r="38" spans="1:13" ht="14" x14ac:dyDescent="0.3">
      <c r="A38" s="11" t="s">
        <v>23</v>
      </c>
      <c r="B38" s="12">
        <v>354309.10266999999</v>
      </c>
      <c r="C38" s="12">
        <v>258863.93336</v>
      </c>
      <c r="D38" s="13">
        <f t="shared" si="0"/>
        <v>-26.93839040282764</v>
      </c>
      <c r="E38" s="13">
        <f t="shared" si="3"/>
        <v>1.6948897104659095</v>
      </c>
      <c r="F38" s="12">
        <v>1213602.43371</v>
      </c>
      <c r="G38" s="12">
        <v>1082360.27183</v>
      </c>
      <c r="H38" s="13">
        <f t="shared" si="1"/>
        <v>-10.814263240952052</v>
      </c>
      <c r="I38" s="13">
        <f t="shared" si="4"/>
        <v>1.810201356812458</v>
      </c>
      <c r="J38" s="12">
        <v>3355349.82106</v>
      </c>
      <c r="K38" s="12">
        <v>4276564.60298</v>
      </c>
      <c r="L38" s="13">
        <f t="shared" si="2"/>
        <v>27.45510396972486</v>
      </c>
      <c r="M38" s="13">
        <f t="shared" si="5"/>
        <v>2.3885581232729791</v>
      </c>
    </row>
    <row r="39" spans="1:13" ht="14" x14ac:dyDescent="0.3">
      <c r="A39" s="11" t="s">
        <v>24</v>
      </c>
      <c r="B39" s="12">
        <v>189961.07772999999</v>
      </c>
      <c r="C39" s="12">
        <v>198092.45550000001</v>
      </c>
      <c r="D39" s="13">
        <f>(C39-B39)/B39*100</f>
        <v>4.2805493984180831</v>
      </c>
      <c r="E39" s="13">
        <f t="shared" si="3"/>
        <v>1.2969935988763579</v>
      </c>
      <c r="F39" s="12">
        <v>594049.07883999997</v>
      </c>
      <c r="G39" s="12">
        <v>826470.73259999999</v>
      </c>
      <c r="H39" s="13">
        <f t="shared" si="1"/>
        <v>39.124991863273308</v>
      </c>
      <c r="I39" s="13">
        <f t="shared" si="4"/>
        <v>1.3822370244510289</v>
      </c>
      <c r="J39" s="12">
        <v>1827604.4971</v>
      </c>
      <c r="K39" s="12">
        <v>2268377.9758299999</v>
      </c>
      <c r="L39" s="13">
        <f t="shared" si="2"/>
        <v>24.117552754406596</v>
      </c>
      <c r="M39" s="13">
        <f t="shared" si="5"/>
        <v>1.2669404402418667</v>
      </c>
    </row>
    <row r="40" spans="1:13" ht="14" x14ac:dyDescent="0.3">
      <c r="A40" s="11" t="s">
        <v>25</v>
      </c>
      <c r="B40" s="12">
        <v>365936.32127000001</v>
      </c>
      <c r="C40" s="12">
        <v>393215.49865000002</v>
      </c>
      <c r="D40" s="13">
        <f>(C40-B40)/B40*100</f>
        <v>7.4546241502691721</v>
      </c>
      <c r="E40" s="13">
        <f t="shared" si="3"/>
        <v>2.574545221526749</v>
      </c>
      <c r="F40" s="12">
        <v>1465638.03198</v>
      </c>
      <c r="G40" s="12">
        <v>1505085.6603399999</v>
      </c>
      <c r="H40" s="13">
        <f t="shared" si="1"/>
        <v>2.6914986851636415</v>
      </c>
      <c r="I40" s="13">
        <f t="shared" si="4"/>
        <v>2.5171915261264917</v>
      </c>
      <c r="J40" s="12">
        <v>4216109.5440800004</v>
      </c>
      <c r="K40" s="12">
        <v>4572241.3908399995</v>
      </c>
      <c r="L40" s="13">
        <f t="shared" si="2"/>
        <v>8.4469305893642499</v>
      </c>
      <c r="M40" s="13">
        <f t="shared" si="5"/>
        <v>2.5537003014161881</v>
      </c>
    </row>
    <row r="41" spans="1:13" ht="14" x14ac:dyDescent="0.3">
      <c r="A41" s="11" t="s">
        <v>26</v>
      </c>
      <c r="B41" s="12">
        <v>10658.65056</v>
      </c>
      <c r="C41" s="12">
        <v>10902.01288</v>
      </c>
      <c r="D41" s="13">
        <f t="shared" si="0"/>
        <v>2.2832376259082481</v>
      </c>
      <c r="E41" s="13">
        <f t="shared" si="3"/>
        <v>7.1380007302840498E-2</v>
      </c>
      <c r="F41" s="12">
        <v>40081.084239999996</v>
      </c>
      <c r="G41" s="12">
        <v>38613.716780000002</v>
      </c>
      <c r="H41" s="13">
        <f t="shared" si="1"/>
        <v>-3.6609974201635871</v>
      </c>
      <c r="I41" s="13">
        <f t="shared" si="4"/>
        <v>6.4579793185264411E-2</v>
      </c>
      <c r="J41" s="12">
        <v>114834.84053</v>
      </c>
      <c r="K41" s="12">
        <v>120188.98987999999</v>
      </c>
      <c r="L41" s="13">
        <f t="shared" si="2"/>
        <v>4.6624781514816052</v>
      </c>
      <c r="M41" s="13">
        <f t="shared" si="5"/>
        <v>6.7128271114110072E-2</v>
      </c>
    </row>
    <row r="42" spans="1:13" ht="15.5" x14ac:dyDescent="0.35">
      <c r="A42" s="20" t="s">
        <v>37</v>
      </c>
      <c r="B42" s="8">
        <f>B43</f>
        <v>369344.33247000002</v>
      </c>
      <c r="C42" s="8">
        <f>C43</f>
        <v>385801.9901</v>
      </c>
      <c r="D42" s="10">
        <f t="shared" si="0"/>
        <v>4.4559117828988875</v>
      </c>
      <c r="E42" s="10">
        <f t="shared" si="3"/>
        <v>2.5260059012871392</v>
      </c>
      <c r="F42" s="8">
        <f>F43</f>
        <v>1471774.5401399999</v>
      </c>
      <c r="G42" s="8">
        <f>G43</f>
        <v>1352333.1800500001</v>
      </c>
      <c r="H42" s="10">
        <f t="shared" si="1"/>
        <v>-8.1154658429298703</v>
      </c>
      <c r="I42" s="10">
        <f t="shared" si="4"/>
        <v>2.2617195226965134</v>
      </c>
      <c r="J42" s="8">
        <f>J43</f>
        <v>4693285.0607399996</v>
      </c>
      <c r="K42" s="8">
        <f>K43</f>
        <v>4441883.68769</v>
      </c>
      <c r="L42" s="10">
        <f t="shared" si="2"/>
        <v>-5.3566184409510518</v>
      </c>
      <c r="M42" s="10">
        <f t="shared" si="5"/>
        <v>2.4808925737898657</v>
      </c>
    </row>
    <row r="43" spans="1:13" ht="14" x14ac:dyDescent="0.3">
      <c r="A43" s="11" t="s">
        <v>27</v>
      </c>
      <c r="B43" s="12">
        <v>369344.33247000002</v>
      </c>
      <c r="C43" s="12">
        <v>385801.9901</v>
      </c>
      <c r="D43" s="13">
        <f t="shared" si="0"/>
        <v>4.4559117828988875</v>
      </c>
      <c r="E43" s="13">
        <f t="shared" si="3"/>
        <v>2.5260059012871392</v>
      </c>
      <c r="F43" s="12">
        <v>1471774.5401399999</v>
      </c>
      <c r="G43" s="12">
        <v>1352333.1800500001</v>
      </c>
      <c r="H43" s="13">
        <f t="shared" si="1"/>
        <v>-8.1154658429298703</v>
      </c>
      <c r="I43" s="13">
        <f t="shared" si="4"/>
        <v>2.2617195226965134</v>
      </c>
      <c r="J43" s="12">
        <v>4693285.0607399996</v>
      </c>
      <c r="K43" s="12">
        <v>4441883.68769</v>
      </c>
      <c r="L43" s="13">
        <f t="shared" si="2"/>
        <v>-5.3566184409510518</v>
      </c>
      <c r="M43" s="13">
        <f t="shared" si="5"/>
        <v>2.4808925737898657</v>
      </c>
    </row>
    <row r="44" spans="1:13" ht="15.5" x14ac:dyDescent="0.35">
      <c r="A44" s="9" t="s">
        <v>38</v>
      </c>
      <c r="B44" s="8">
        <f>B8+B22+B42</f>
        <v>13507641.958520001</v>
      </c>
      <c r="C44" s="8">
        <f>C8+C22+C42</f>
        <v>14066147.619229998</v>
      </c>
      <c r="D44" s="10">
        <f t="shared" si="0"/>
        <v>4.1347384127080593</v>
      </c>
      <c r="E44" s="10">
        <f t="shared" si="3"/>
        <v>92.096911903801555</v>
      </c>
      <c r="F44" s="15">
        <f>F8+F22+F42</f>
        <v>53614791.939969994</v>
      </c>
      <c r="G44" s="15">
        <f>G8+G22+G42</f>
        <v>55021085.579229996</v>
      </c>
      <c r="H44" s="16">
        <f t="shared" si="1"/>
        <v>2.6229583075405074</v>
      </c>
      <c r="I44" s="16">
        <f t="shared" si="4"/>
        <v>92.020417194747111</v>
      </c>
      <c r="J44" s="15">
        <f>J8+J22+J42</f>
        <v>153758926.71910998</v>
      </c>
      <c r="K44" s="15">
        <f>K8+K22+K42</f>
        <v>164829925.31263998</v>
      </c>
      <c r="L44" s="16">
        <f t="shared" si="2"/>
        <v>7.2002314465648753</v>
      </c>
      <c r="M44" s="16">
        <f t="shared" si="5"/>
        <v>92.061243922199182</v>
      </c>
    </row>
    <row r="45" spans="1:13" ht="15.5" x14ac:dyDescent="0.35">
      <c r="A45" s="21" t="s">
        <v>39</v>
      </c>
      <c r="B45" s="26">
        <f>+B46-B44</f>
        <v>339347.98647938669</v>
      </c>
      <c r="C45" s="26">
        <f>+C46-C44</f>
        <v>427371.44377000071</v>
      </c>
      <c r="D45" s="27">
        <f t="shared" si="0"/>
        <v>25.938995013297628</v>
      </c>
      <c r="E45" s="27">
        <f t="shared" si="3"/>
        <v>2.7981783834884024</v>
      </c>
      <c r="F45" s="26">
        <f>+F46-F44</f>
        <v>1367844.7410274968</v>
      </c>
      <c r="G45" s="26">
        <f>+G46-G44</f>
        <v>1721159.5847679675</v>
      </c>
      <c r="H45" s="28">
        <f t="shared" si="1"/>
        <v>25.830039999647024</v>
      </c>
      <c r="I45" s="28">
        <f t="shared" si="4"/>
        <v>2.8785659421607979</v>
      </c>
      <c r="J45" s="26">
        <f>+J46-J44</f>
        <v>7548402.9148823321</v>
      </c>
      <c r="K45" s="26">
        <f>+K46-K44</f>
        <v>4863626.5163538158</v>
      </c>
      <c r="L45" s="28">
        <f t="shared" si="2"/>
        <v>-35.567476044969013</v>
      </c>
      <c r="M45" s="28">
        <f t="shared" si="5"/>
        <v>2.7164454890048337</v>
      </c>
    </row>
    <row r="46" spans="1:13" s="18" customFormat="1" ht="22.5" customHeight="1" x14ac:dyDescent="0.4">
      <c r="A46" s="17" t="s">
        <v>43</v>
      </c>
      <c r="B46" s="38">
        <v>13846989.944999387</v>
      </c>
      <c r="C46" s="38">
        <v>14493519.062999999</v>
      </c>
      <c r="D46" s="29">
        <f t="shared" si="0"/>
        <v>4.6690950204242405</v>
      </c>
      <c r="E46" s="30">
        <f t="shared" si="3"/>
        <v>94.89509028728996</v>
      </c>
      <c r="F46" s="39">
        <v>54982636.680997491</v>
      </c>
      <c r="G46" s="39">
        <v>56742245.163997963</v>
      </c>
      <c r="H46" s="31">
        <f t="shared" si="1"/>
        <v>3.2002984746066372</v>
      </c>
      <c r="I46" s="32">
        <f t="shared" si="4"/>
        <v>94.898983136907916</v>
      </c>
      <c r="J46" s="39">
        <v>161307329.63399231</v>
      </c>
      <c r="K46" s="39">
        <v>169693551.8289938</v>
      </c>
      <c r="L46" s="31">
        <f t="shared" si="2"/>
        <v>5.1989095684801745</v>
      </c>
      <c r="M46" s="32">
        <f t="shared" si="5"/>
        <v>94.777689411204022</v>
      </c>
    </row>
    <row r="47" spans="1:13" ht="20.25" customHeight="1" x14ac:dyDescent="0.35">
      <c r="B47" s="26">
        <f>+B48-B46</f>
        <v>646354.58200061135</v>
      </c>
      <c r="C47" s="26">
        <f>+C48-C46</f>
        <v>779683.18500000052</v>
      </c>
      <c r="D47" s="27">
        <f t="shared" si="0"/>
        <v>20.627780279163098</v>
      </c>
      <c r="E47" s="27">
        <f t="shared" si="3"/>
        <v>5.1049097127100422</v>
      </c>
      <c r="F47" s="26">
        <f t="shared" ref="F47:G47" si="6">+F48-F46</f>
        <v>2639099.3080025017</v>
      </c>
      <c r="G47" s="26">
        <f t="shared" si="6"/>
        <v>3050013.1810020357</v>
      </c>
      <c r="H47" s="40">
        <f t="shared" si="1"/>
        <v>15.570231546555521</v>
      </c>
      <c r="I47" s="40">
        <f t="shared" si="4"/>
        <v>5.1010168630920871</v>
      </c>
      <c r="J47" s="26">
        <f t="shared" ref="J47:K47" si="7">+J48-J46</f>
        <v>7948983.1120076776</v>
      </c>
      <c r="K47" s="26">
        <f t="shared" si="7"/>
        <v>9350221.9570061862</v>
      </c>
      <c r="L47" s="40">
        <f t="shared" si="2"/>
        <v>17.627900641552593</v>
      </c>
      <c r="M47" s="40">
        <f t="shared" si="5"/>
        <v>5.2223105887959731</v>
      </c>
    </row>
    <row r="48" spans="1:13" ht="20" x14ac:dyDescent="0.4">
      <c r="B48" s="38">
        <v>14493344.526999999</v>
      </c>
      <c r="C48" s="38">
        <v>15273202.248</v>
      </c>
      <c r="D48" s="29">
        <f t="shared" si="0"/>
        <v>5.3807988870145547</v>
      </c>
      <c r="E48" s="30">
        <f t="shared" si="3"/>
        <v>100</v>
      </c>
      <c r="F48" s="39">
        <v>57621735.988999993</v>
      </c>
      <c r="G48" s="39">
        <v>59792258.344999999</v>
      </c>
      <c r="H48" s="31">
        <f t="shared" si="1"/>
        <v>3.7668465184984354</v>
      </c>
      <c r="I48" s="32">
        <f t="shared" si="4"/>
        <v>100</v>
      </c>
      <c r="J48" s="39">
        <v>169256312.74599999</v>
      </c>
      <c r="K48" s="39">
        <v>179043773.78599998</v>
      </c>
      <c r="L48" s="31">
        <f t="shared" si="2"/>
        <v>5.7826268818037319</v>
      </c>
      <c r="M48" s="32">
        <f t="shared" si="5"/>
        <v>100</v>
      </c>
    </row>
    <row r="49" spans="1:3" ht="14.5" x14ac:dyDescent="0.25">
      <c r="A49" s="1" t="s">
        <v>53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2019-05-07T10:04:23Z</dcterms:modified>
</cp:coreProperties>
</file>